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工作項目(11308代理)\奕霆交接資料-111年至114年\114年度預算\114年預算案-含合併及總說明\0.總說明及PDF檔\預算上網公告(Microsoft Office 格式)\"/>
    </mc:Choice>
  </mc:AlternateContent>
  <bookViews>
    <workbookView xWindow="0" yWindow="0" windowWidth="23040" windowHeight="9345"/>
  </bookViews>
  <sheets>
    <sheet name="FA" sheetId="7" r:id="rId1"/>
    <sheet name="114收支" sheetId="6" r:id="rId2"/>
    <sheet name="5年收支" sheetId="1" r:id="rId3"/>
    <sheet name="賸餘分配" sheetId="4" r:id="rId4"/>
    <sheet name="5年賸餘分配" sheetId="5" r:id="rId5"/>
    <sheet name="資料來源" sheetId="2" r:id="rId6"/>
  </sheets>
  <definedNames>
    <definedName name="_xlnm.Print_Area" localSheetId="1">'114收支'!$A$1:$H$48</definedName>
    <definedName name="_xlnm.Print_Area" localSheetId="2">'5年收支'!$A$1:$H$49</definedName>
    <definedName name="_xlnm.Print_Area" localSheetId="4">'5年賸餘分配'!$A$1:$H$48</definedName>
    <definedName name="_xlnm.Print_Area" localSheetId="0">FA!$A$1:$H$46</definedName>
    <definedName name="_xlnm.Print_Area" localSheetId="3">賸餘分配!$A$1:$H$47</definedName>
  </definedNames>
  <calcPr calcId="162913"/>
</workbook>
</file>

<file path=xl/calcChain.xml><?xml version="1.0" encoding="utf-8"?>
<calcChain xmlns="http://schemas.openxmlformats.org/spreadsheetml/2006/main">
  <c r="H47" i="5" l="1"/>
  <c r="F47" i="5"/>
  <c r="E47" i="5"/>
  <c r="H46" i="5"/>
  <c r="F46" i="5"/>
  <c r="E46" i="5"/>
  <c r="H45" i="4"/>
  <c r="D45" i="4"/>
  <c r="D44" i="4"/>
  <c r="H40" i="4"/>
  <c r="F28" i="2" l="1"/>
  <c r="D28" i="2"/>
  <c r="C28" i="2"/>
  <c r="B21" i="2"/>
  <c r="B20" i="2"/>
</calcChain>
</file>

<file path=xl/sharedStrings.xml><?xml version="1.0" encoding="utf-8"?>
<sst xmlns="http://schemas.openxmlformats.org/spreadsheetml/2006/main" count="140" uniqueCount="97">
  <si>
    <t>圖1</t>
  </si>
  <si>
    <t>114年度固定資產建設改良擴充及資金來源</t>
  </si>
  <si>
    <t xml:space="preserve">房屋及建築                  </t>
  </si>
  <si>
    <t xml:space="preserve">機械及設備                  </t>
  </si>
  <si>
    <t xml:space="preserve">交通及運輸設備              </t>
  </si>
  <si>
    <t xml:space="preserve">什項設備                    </t>
  </si>
  <si>
    <t xml:space="preserve">營運資金                    </t>
  </si>
  <si>
    <t xml:space="preserve">國庫撥款                    </t>
  </si>
  <si>
    <t>單位:新臺幣千元</t>
  </si>
  <si>
    <t>建設改良擴充</t>
  </si>
  <si>
    <t>114年度預算</t>
  </si>
  <si>
    <t>資  金  來  源</t>
  </si>
  <si>
    <t xml:space="preserve">(一)不動產、廠房及設備        </t>
  </si>
  <si>
    <t xml:space="preserve">　營運資金                    </t>
  </si>
  <si>
    <t xml:space="preserve">　房屋及建築                  </t>
  </si>
  <si>
    <t xml:space="preserve">　國庫撥款                    </t>
  </si>
  <si>
    <t xml:space="preserve">　機械及設備                  </t>
  </si>
  <si>
    <t xml:space="preserve">                              </t>
  </si>
  <si>
    <t xml:space="preserve">　交通及運輸設備              </t>
  </si>
  <si>
    <t xml:space="preserve">　什項設備                    </t>
  </si>
  <si>
    <t xml:space="preserve">    合      計                </t>
  </si>
  <si>
    <t/>
  </si>
  <si>
    <t>圖2</t>
  </si>
  <si>
    <t>114年度收入、成本與費用及餘絀</t>
  </si>
  <si>
    <t xml:space="preserve">醫療收入                    </t>
  </si>
  <si>
    <t xml:space="preserve">其他業務收入                </t>
  </si>
  <si>
    <t xml:space="preserve">業務外收入                    </t>
  </si>
  <si>
    <t xml:space="preserve">教學成本                    </t>
  </si>
  <si>
    <t xml:space="preserve">醫療成本                    </t>
  </si>
  <si>
    <t xml:space="preserve">其他業務成本                </t>
  </si>
  <si>
    <t xml:space="preserve">管理及總務費用              </t>
  </si>
  <si>
    <t xml:space="preserve">業務外費用                    </t>
  </si>
  <si>
    <t xml:space="preserve">本期賸餘                      </t>
  </si>
  <si>
    <t>收入</t>
  </si>
  <si>
    <t>成本與費用及賸餘</t>
  </si>
  <si>
    <t xml:space="preserve">業務收入                      </t>
  </si>
  <si>
    <t xml:space="preserve">業務成本與費用                </t>
  </si>
  <si>
    <t xml:space="preserve">　醫療收入                    </t>
  </si>
  <si>
    <t xml:space="preserve">　教學成本                    </t>
  </si>
  <si>
    <t xml:space="preserve">　其他業務收入                </t>
  </si>
  <si>
    <t xml:space="preserve">　醫療成本                    </t>
  </si>
  <si>
    <t xml:space="preserve">　其他業務成本                </t>
  </si>
  <si>
    <t xml:space="preserve">　管理及總務費用              </t>
  </si>
  <si>
    <t xml:space="preserve">收入總額                      </t>
  </si>
  <si>
    <t xml:space="preserve">成本、費用及賸餘總額          </t>
  </si>
  <si>
    <t>圖3</t>
  </si>
  <si>
    <t>最近五年收入與費用</t>
  </si>
  <si>
    <t>110</t>
  </si>
  <si>
    <t>111</t>
  </si>
  <si>
    <t>112</t>
  </si>
  <si>
    <t>113</t>
  </si>
  <si>
    <t>114</t>
  </si>
  <si>
    <t>收入合計</t>
  </si>
  <si>
    <t>費用合計</t>
  </si>
  <si>
    <t>項目                          年度</t>
  </si>
  <si>
    <t>110年度決算</t>
  </si>
  <si>
    <t>111年度決算</t>
  </si>
  <si>
    <t>112年度決算</t>
  </si>
  <si>
    <t>113年度預算</t>
  </si>
  <si>
    <t xml:space="preserve">收入                          </t>
  </si>
  <si>
    <t xml:space="preserve">　業務收入                    </t>
  </si>
  <si>
    <t xml:space="preserve">　業務外收入                  </t>
  </si>
  <si>
    <t xml:space="preserve">收入合計                      </t>
  </si>
  <si>
    <t xml:space="preserve">費用                          </t>
  </si>
  <si>
    <t xml:space="preserve">　業務成本與費用              </t>
  </si>
  <si>
    <t xml:space="preserve">　業務外費用                  </t>
  </si>
  <si>
    <t xml:space="preserve">費用合計                      </t>
  </si>
  <si>
    <t xml:space="preserve">本期餘絀                      </t>
  </si>
  <si>
    <t>註：1.110至112年度決算數為審定決算數；113年度預算數為預算案數，以下各表同。 _x000D_
    2.臨床試驗計畫經費收(支)，配合112年9月國立大學校院附設醫院會計制度修正，由原列「雜項_x000D_
      收入(費用)」科目改列「雜項業務收入(成本)」科目，為利比較，110年度決算數、111年度決_x000D_
      算數及113年度預算數亦隨同調整。</t>
  </si>
  <si>
    <t>圖4</t>
  </si>
  <si>
    <t>114年度賸餘分配</t>
  </si>
  <si>
    <t xml:space="preserve">賸餘撥充基金數                </t>
  </si>
  <si>
    <t xml:space="preserve">未分配賸餘                    </t>
  </si>
  <si>
    <t xml:space="preserve">留存非營業基金                </t>
  </si>
  <si>
    <t>按分配程序分</t>
  </si>
  <si>
    <t>按所得對象分</t>
  </si>
  <si>
    <t xml:space="preserve">填補累積短絀                  </t>
  </si>
  <si>
    <t xml:space="preserve">中央政府所得                  </t>
  </si>
  <si>
    <t xml:space="preserve">提存公積                      </t>
  </si>
  <si>
    <t xml:space="preserve">解繳公庫淨額                  </t>
  </si>
  <si>
    <t xml:space="preserve">其他依法分配數                </t>
  </si>
  <si>
    <t>圖5</t>
  </si>
  <si>
    <t>最近五年賸餘分配</t>
  </si>
  <si>
    <t>填補累積短絀</t>
  </si>
  <si>
    <t>提存公積</t>
  </si>
  <si>
    <t>賸餘撥充基金數</t>
  </si>
  <si>
    <t>解繳公庫淨額</t>
  </si>
  <si>
    <t>其他依法分配數</t>
  </si>
  <si>
    <t>未分配賸餘</t>
  </si>
  <si>
    <t xml:space="preserve">賸餘分配                      </t>
  </si>
  <si>
    <t xml:space="preserve">　分配之部                    </t>
  </si>
  <si>
    <t xml:space="preserve">　　　填補累積短絀            </t>
  </si>
  <si>
    <t xml:space="preserve">　　　提存公積                </t>
  </si>
  <si>
    <t xml:space="preserve">　　　賸餘撥充基金數          </t>
  </si>
  <si>
    <t xml:space="preserve">　　　解繳公庫淨額            </t>
  </si>
  <si>
    <t xml:space="preserve">　　　其他依法分配數          </t>
  </si>
  <si>
    <t xml:space="preserve">　未分配賸餘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</si>
</sst>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%"/>
    <numFmt numFmtId="177" formatCode="0.00000%"/>
  </numFmts>
  <fonts count="7">
    <font>
      <sz val="12"/>
      <color theme="1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1"/>
      <charset val="136"/>
      <scheme val="minor"/>
    </font>
    <font>
      <b/>
      <u/>
      <sz val="16"/>
      <color theme="1"/>
      <name val="標楷體"/>
      <family val="4"/>
      <charset val="136"/>
    </font>
    <font>
      <sz val="12"/>
      <color theme="1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top"/>
    </xf>
    <xf numFmtId="38" fontId="0" fillId="0" borderId="0" xfId="0" applyNumberFormat="1">
      <alignment vertical="center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38" fontId="4" fillId="0" borderId="1" xfId="0" applyNumberFormat="1" applyFont="1" applyBorder="1">
      <alignment vertical="center"/>
    </xf>
    <xf numFmtId="38" fontId="4" fillId="0" borderId="4" xfId="0" applyNumberFormat="1" applyFont="1" applyBorder="1">
      <alignment vertical="center"/>
    </xf>
    <xf numFmtId="38" fontId="4" fillId="0" borderId="10" xfId="0" applyNumberFormat="1" applyFont="1" applyBorder="1">
      <alignment vertical="center"/>
    </xf>
    <xf numFmtId="38" fontId="4" fillId="0" borderId="11" xfId="0" applyNumberFormat="1" applyFont="1" applyBorder="1">
      <alignment vertical="center"/>
    </xf>
    <xf numFmtId="38" fontId="4" fillId="0" borderId="12" xfId="0" applyNumberFormat="1" applyFont="1" applyBorder="1">
      <alignment vertical="center"/>
    </xf>
    <xf numFmtId="38" fontId="4" fillId="0" borderId="13" xfId="0" applyNumberFormat="1" applyFont="1" applyBorder="1">
      <alignment vertical="center"/>
    </xf>
    <xf numFmtId="0" fontId="0" fillId="0" borderId="0" xfId="0" quotePrefix="1">
      <alignment vertical="center"/>
    </xf>
    <xf numFmtId="49" fontId="1" fillId="0" borderId="7" xfId="0" applyNumberFormat="1" applyFont="1" applyBorder="1" applyAlignment="1">
      <alignment horizontal="center" vertical="top"/>
    </xf>
    <xf numFmtId="176" fontId="0" fillId="0" borderId="0" xfId="1" applyNumberFormat="1" applyFont="1">
      <alignment vertical="center"/>
    </xf>
    <xf numFmtId="177" fontId="0" fillId="0" borderId="0" xfId="1" applyNumberFormat="1" applyFont="1">
      <alignment vertical="center"/>
    </xf>
    <xf numFmtId="49" fontId="1" fillId="0" borderId="9" xfId="0" applyNumberFormat="1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38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6" fillId="0" borderId="0" xfId="0" quotePrefix="1" applyFont="1">
      <alignment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建設改良擴充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pattFill prst="pct5">
                <a:fgClr>
                  <a:schemeClr val="accent1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1-D86C-4B8F-A390-535867B14025}"/>
              </c:ext>
            </c:extLst>
          </c:dPt>
          <c:dPt>
            <c:idx val="1"/>
            <c:bubble3D val="0"/>
            <c:spPr>
              <a:pattFill prst="pct60">
                <a:fgClr>
                  <a:schemeClr val="accent1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3-D86C-4B8F-A390-535867B14025}"/>
              </c:ext>
            </c:extLst>
          </c:dPt>
          <c:dPt>
            <c:idx val="3"/>
            <c:bubble3D val="0"/>
            <c:spPr>
              <a:pattFill prst="shingle">
                <a:fgClr>
                  <a:schemeClr val="accent1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5-D86C-4B8F-A390-535867B14025}"/>
              </c:ext>
            </c:extLst>
          </c:dPt>
          <c:dLbls>
            <c:dLbl>
              <c:idx val="1"/>
              <c:layout>
                <c:manualLayout>
                  <c:x val="6.7500000000000004E-2"/>
                  <c:y val="0.2052640823743185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86C-4B8F-A390-535867B14025}"/>
                </c:ext>
              </c:extLst>
            </c:dLbl>
            <c:dLbl>
              <c:idx val="3"/>
              <c:layout>
                <c:manualLayout>
                  <c:x val="0.11806740157480315"/>
                  <c:y val="-2.0649909145972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86C-4B8F-A390-535867B1402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資料來源!$A$1:$A$4</c:f>
              <c:strCache>
                <c:ptCount val="4"/>
                <c:pt idx="0">
                  <c:v>房屋及建築                  </c:v>
                </c:pt>
                <c:pt idx="1">
                  <c:v>機械及設備                  </c:v>
                </c:pt>
                <c:pt idx="2">
                  <c:v>交通及運輸設備              </c:v>
                </c:pt>
                <c:pt idx="3">
                  <c:v>什項設備                    </c:v>
                </c:pt>
              </c:strCache>
            </c:strRef>
          </c:cat>
          <c:val>
            <c:numRef>
              <c:f>資料來源!$B$1:$B$4</c:f>
              <c:numCache>
                <c:formatCode>General</c:formatCode>
                <c:ptCount val="4"/>
                <c:pt idx="0">
                  <c:v>2291672</c:v>
                </c:pt>
                <c:pt idx="1">
                  <c:v>2538595</c:v>
                </c:pt>
                <c:pt idx="2">
                  <c:v>44065</c:v>
                </c:pt>
                <c:pt idx="3">
                  <c:v>171379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86C-4B8F-A390-535867B14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資金來源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pattFill prst="ltDnDiag">
                <a:fgClr>
                  <a:schemeClr val="accent1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1-52CC-4D7E-A9B1-B4D1A16DE538}"/>
              </c:ext>
            </c:extLst>
          </c:dPt>
          <c:dPt>
            <c:idx val="1"/>
            <c:bubble3D val="0"/>
            <c:spPr>
              <a:pattFill prst="pct5">
                <a:fgClr>
                  <a:schemeClr val="accent1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3-52CC-4D7E-A9B1-B4D1A16DE538}"/>
              </c:ext>
            </c:extLst>
          </c:dPt>
          <c:dLbls>
            <c:dLbl>
              <c:idx val="0"/>
              <c:layout>
                <c:manualLayout>
                  <c:x val="0.21086535433070866"/>
                  <c:y val="-6.4506359781950329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2CC-4D7E-A9B1-B4D1A16DE538}"/>
                </c:ext>
              </c:extLst>
            </c:dLbl>
            <c:dLbl>
              <c:idx val="1"/>
              <c:layout>
                <c:manualLayout>
                  <c:x val="-4.6968818897637758E-2"/>
                  <c:y val="-2.14545729860690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2CC-4D7E-A9B1-B4D1A16DE538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資料來源!$A$5:$A$6</c:f>
              <c:strCache>
                <c:ptCount val="2"/>
                <c:pt idx="0">
                  <c:v>營運資金                    </c:v>
                </c:pt>
                <c:pt idx="1">
                  <c:v>國庫撥款                    </c:v>
                </c:pt>
              </c:strCache>
            </c:strRef>
          </c:cat>
          <c:val>
            <c:numRef>
              <c:f>資料來源!$B$5:$B$6</c:f>
              <c:numCache>
                <c:formatCode>General</c:formatCode>
                <c:ptCount val="2"/>
                <c:pt idx="0">
                  <c:v>4790011</c:v>
                </c:pt>
                <c:pt idx="1">
                  <c:v>255700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CC-4D7E-A9B1-B4D1A16DE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收入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pattFill prst="pct5">
                <a:fgClr>
                  <a:sysClr val="windowText" lastClr="00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1-A613-41EF-AA5D-97F6A08C3346}"/>
              </c:ext>
            </c:extLst>
          </c:dPt>
          <c:dPt>
            <c:idx val="1"/>
            <c:bubble3D val="0"/>
            <c:spPr>
              <a:pattFill prst="zigZag">
                <a:fgClr>
                  <a:sysClr val="windowText" lastClr="00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3-A613-41EF-AA5D-97F6A08C3346}"/>
              </c:ext>
            </c:extLst>
          </c:dPt>
          <c:dPt>
            <c:idx val="2"/>
            <c:bubble3D val="0"/>
            <c:spPr>
              <a:pattFill prst="ltHorz">
                <a:fgClr>
                  <a:sysClr val="windowText" lastClr="00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5-A613-41EF-AA5D-97F6A08C3346}"/>
              </c:ext>
            </c:extLst>
          </c:dPt>
          <c:dLbls>
            <c:dLbl>
              <c:idx val="0"/>
              <c:layout>
                <c:manualLayout>
                  <c:x val="0.11304299212598425"/>
                  <c:y val="-2.48204118715929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13-41EF-AA5D-97F6A08C3346}"/>
                </c:ext>
              </c:extLst>
            </c:dLbl>
            <c:dLbl>
              <c:idx val="1"/>
              <c:layout>
                <c:manualLayout>
                  <c:x val="-6.8681417322834643E-2"/>
                  <c:y val="-3.2884009691096325E-2"/>
                </c:manualLayout>
              </c:layout>
              <c:tx>
                <c:rich>
                  <a:bodyPr/>
                  <a:lstStyle/>
                  <a:p>
                    <a:fld id="{E55D502B-2DB9-4412-A2EC-09622AE0A19D}" type="CATEGORYNAME">
                      <a:rPr lang="zh-TW" altLang="en-US"/>
                      <a:pPr/>
                      <a:t>[類別名稱]</a:t>
                    </a:fld>
                    <a:r>
                      <a:rPr lang="zh-TW" altLang="en-US" baseline="0"/>
                      <a:t>
</a:t>
                    </a:r>
                    <a:r>
                      <a:rPr lang="en-US" altLang="zh-TW" baseline="0"/>
                      <a:t>2.04%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613-41EF-AA5D-97F6A08C3346}"/>
                </c:ext>
              </c:extLst>
            </c:dLbl>
            <c:dLbl>
              <c:idx val="2"/>
              <c:layout>
                <c:manualLayout>
                  <c:x val="0.19206110236220472"/>
                  <c:y val="-1.419139915202907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613-41EF-AA5D-97F6A08C334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資料來源!$A$7:$A$9</c:f>
              <c:strCache>
                <c:ptCount val="3"/>
                <c:pt idx="0">
                  <c:v>醫療收入                    </c:v>
                </c:pt>
                <c:pt idx="1">
                  <c:v>其他業務收入                </c:v>
                </c:pt>
                <c:pt idx="2">
                  <c:v>業務外收入                    </c:v>
                </c:pt>
              </c:strCache>
            </c:strRef>
          </c:cat>
          <c:val>
            <c:numRef>
              <c:f>資料來源!$B$7:$B$9</c:f>
              <c:numCache>
                <c:formatCode>General</c:formatCode>
                <c:ptCount val="3"/>
                <c:pt idx="0">
                  <c:v>54013110</c:v>
                </c:pt>
                <c:pt idx="1">
                  <c:v>1174575</c:v>
                </c:pt>
                <c:pt idx="2">
                  <c:v>2548439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13-41EF-AA5D-97F6A08C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成本與費用及賸餘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249999999999999E-2"/>
          <c:y val="0.29380812192751399"/>
          <c:w val="0.83099999999999996"/>
          <c:h val="0.70521319682120365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pattFill prst="pct5">
                <a:fgClr>
                  <a:sysClr val="windowText" lastClr="00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1-5A6D-40AA-A75B-D1FCD231D5D2}"/>
              </c:ext>
            </c:extLst>
          </c:dPt>
          <c:dPt>
            <c:idx val="1"/>
            <c:bubble3D val="0"/>
            <c:spPr>
              <a:pattFill prst="ltDnDiag">
                <a:fgClr>
                  <a:sysClr val="windowText" lastClr="00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3-5A6D-40AA-A75B-D1FCD231D5D2}"/>
              </c:ext>
            </c:extLst>
          </c:dPt>
          <c:dPt>
            <c:idx val="3"/>
            <c:bubble3D val="0"/>
            <c:spPr>
              <a:pattFill prst="wave">
                <a:fgClr>
                  <a:sysClr val="windowText" lastClr="00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5-5A6D-40AA-A75B-D1FCD231D5D2}"/>
              </c:ext>
            </c:extLst>
          </c:dPt>
          <c:dPt>
            <c:idx val="5"/>
            <c:bubble3D val="0"/>
            <c:spPr>
              <a:pattFill prst="shingle">
                <a:fgClr>
                  <a:sysClr val="windowText" lastClr="00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7-5A6D-40AA-A75B-D1FCD231D5D2}"/>
              </c:ext>
            </c:extLst>
          </c:dPt>
          <c:dLbls>
            <c:dLbl>
              <c:idx val="0"/>
              <c:layout>
                <c:manualLayout>
                  <c:x val="0.1292059842519685"/>
                  <c:y val="-1.0759160202287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A6D-40AA-A75B-D1FCD231D5D2}"/>
                </c:ext>
              </c:extLst>
            </c:dLbl>
            <c:dLbl>
              <c:idx val="1"/>
              <c:layout>
                <c:manualLayout>
                  <c:x val="0.25365984251968504"/>
                  <c:y val="-6.907934585099939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A6D-40AA-A75B-D1FCD231D5D2}"/>
                </c:ext>
              </c:extLst>
            </c:dLbl>
            <c:dLbl>
              <c:idx val="2"/>
              <c:layout>
                <c:manualLayout>
                  <c:x val="-0.1395743307086614"/>
                  <c:y val="6.2897550225128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A6D-40AA-A75B-D1FCD231D5D2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0B799EA6-20C8-46EC-BEA6-E29C7B35F8CD}" type="CATEGORYNAME">
                      <a:rPr lang="zh-TW" altLang="en-US"/>
                      <a:pPr/>
                      <a:t>[類別名稱]</a:t>
                    </a:fld>
                    <a:r>
                      <a:rPr lang="zh-TW" altLang="en-US" baseline="0"/>
                      <a:t>
</a:t>
                    </a:r>
                    <a:r>
                      <a:rPr lang="en-US" altLang="zh-TW" baseline="0"/>
                      <a:t>5.28%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5A6D-40AA-A75B-D1FCD231D5D2}"/>
                </c:ext>
              </c:extLst>
            </c:dLbl>
            <c:dLbl>
              <c:idx val="4"/>
              <c:layout>
                <c:manualLayout>
                  <c:x val="-5.3975118110236218E-2"/>
                  <c:y val="-0.1010898104836061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A6D-40AA-A75B-D1FCD231D5D2}"/>
                </c:ext>
              </c:extLst>
            </c:dLbl>
            <c:dLbl>
              <c:idx val="5"/>
              <c:layout>
                <c:manualLayout>
                  <c:x val="5.2086299212598428E-2"/>
                  <c:y val="-3.12268322228952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A6D-40AA-A75B-D1FCD231D5D2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資料來源!$A$10:$A$15</c:f>
              <c:strCache>
                <c:ptCount val="6"/>
                <c:pt idx="0">
                  <c:v>教學成本                    </c:v>
                </c:pt>
                <c:pt idx="1">
                  <c:v>醫療成本                    </c:v>
                </c:pt>
                <c:pt idx="2">
                  <c:v>其他業務成本                </c:v>
                </c:pt>
                <c:pt idx="3">
                  <c:v>管理及總務費用              </c:v>
                </c:pt>
                <c:pt idx="4">
                  <c:v>業務外費用                    </c:v>
                </c:pt>
                <c:pt idx="5">
                  <c:v>本期賸餘                      </c:v>
                </c:pt>
              </c:strCache>
            </c:strRef>
          </c:cat>
          <c:val>
            <c:numRef>
              <c:f>資料來源!$B$10:$B$15</c:f>
              <c:numCache>
                <c:formatCode>General</c:formatCode>
                <c:ptCount val="6"/>
                <c:pt idx="0">
                  <c:v>4745264</c:v>
                </c:pt>
                <c:pt idx="1">
                  <c:v>47795239</c:v>
                </c:pt>
                <c:pt idx="2">
                  <c:v>342878</c:v>
                </c:pt>
                <c:pt idx="3">
                  <c:v>3044936</c:v>
                </c:pt>
                <c:pt idx="4">
                  <c:v>387120</c:v>
                </c:pt>
                <c:pt idx="5">
                  <c:v>1420687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A6D-40AA-A75B-D1FCD231D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資料來源!$A$17</c:f>
              <c:strCache>
                <c:ptCount val="1"/>
                <c:pt idx="0">
                  <c:v>收入合計</c:v>
                </c:pt>
              </c:strCache>
            </c:strRef>
          </c:tx>
          <c:invertIfNegative val="0"/>
          <c:cat>
            <c:strRef>
              <c:f>資料來源!$B$16:$F$16</c:f>
              <c:strCache>
                <c:ptCount val="5"/>
                <c:pt idx="0">
                  <c:v>110</c:v>
                </c:pt>
                <c:pt idx="1">
                  <c:v>111</c:v>
                </c:pt>
                <c:pt idx="2">
                  <c:v>112</c:v>
                </c:pt>
                <c:pt idx="3">
                  <c:v>113</c:v>
                </c:pt>
                <c:pt idx="4">
                  <c:v>114</c:v>
                </c:pt>
              </c:strCache>
            </c:strRef>
          </c:cat>
          <c:val>
            <c:numRef>
              <c:f>資料來源!$B$17:$F$17</c:f>
              <c:numCache>
                <c:formatCode>#,##0_);[Red]\(#,##0\)</c:formatCode>
                <c:ptCount val="5"/>
                <c:pt idx="0">
                  <c:v>45363436</c:v>
                </c:pt>
                <c:pt idx="1">
                  <c:v>51131885</c:v>
                </c:pt>
                <c:pt idx="2">
                  <c:v>54406153</c:v>
                </c:pt>
                <c:pt idx="3">
                  <c:v>52784839</c:v>
                </c:pt>
                <c:pt idx="4">
                  <c:v>57736124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17-4938-9F84-440D93AEDBB3}"/>
            </c:ext>
          </c:extLst>
        </c:ser>
        <c:ser>
          <c:idx val="1"/>
          <c:order val="1"/>
          <c:tx>
            <c:strRef>
              <c:f>資料來源!$A$18</c:f>
              <c:strCache>
                <c:ptCount val="1"/>
                <c:pt idx="0">
                  <c:v>費用合計</c:v>
                </c:pt>
              </c:strCache>
            </c:strRef>
          </c:tx>
          <c:spPr>
            <a:pattFill prst="pct5">
              <a:fgClr>
                <a:sysClr val="windowText" lastClr="000000"/>
              </a:fgClr>
              <a:bgClr>
                <a:schemeClr val="bg1"/>
              </a:bgClr>
            </a:pattFill>
          </c:spPr>
          <c:invertIfNegative val="0"/>
          <c:cat>
            <c:strRef>
              <c:f>資料來源!$B$16:$F$16</c:f>
              <c:strCache>
                <c:ptCount val="5"/>
                <c:pt idx="0">
                  <c:v>110</c:v>
                </c:pt>
                <c:pt idx="1">
                  <c:v>111</c:v>
                </c:pt>
                <c:pt idx="2">
                  <c:v>112</c:v>
                </c:pt>
                <c:pt idx="3">
                  <c:v>113</c:v>
                </c:pt>
                <c:pt idx="4">
                  <c:v>114</c:v>
                </c:pt>
              </c:strCache>
            </c:strRef>
          </c:cat>
          <c:val>
            <c:numRef>
              <c:f>資料來源!$B$18:$F$18</c:f>
              <c:numCache>
                <c:formatCode>#,##0_);[Red]\(#,##0\)</c:formatCode>
                <c:ptCount val="5"/>
                <c:pt idx="0">
                  <c:v>44092114</c:v>
                </c:pt>
                <c:pt idx="1">
                  <c:v>47955685</c:v>
                </c:pt>
                <c:pt idx="2">
                  <c:v>51450684</c:v>
                </c:pt>
                <c:pt idx="3">
                  <c:v>50915048</c:v>
                </c:pt>
                <c:pt idx="4">
                  <c:v>56315437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17-4938-9F84-440D93AED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25254224"/>
        <c:axId val="1925247152"/>
        <c:axId val="0"/>
      </c:bar3DChart>
      <c:catAx>
        <c:axId val="192525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年度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25247152"/>
        <c:crosses val="autoZero"/>
        <c:auto val="1"/>
        <c:lblAlgn val="ctr"/>
        <c:lblOffset val="100"/>
        <c:noMultiLvlLbl val="0"/>
      </c:catAx>
      <c:valAx>
        <c:axId val="1925247152"/>
        <c:scaling>
          <c:orientation val="minMax"/>
        </c:scaling>
        <c:delete val="0"/>
        <c:axPos val="l"/>
        <c:majorGridlines/>
        <c:title>
          <c:tx>
            <c:rich>
              <a:bodyPr rot="-60000" vert="horz"/>
              <a:lstStyle/>
              <a:p>
                <a:pPr>
                  <a:defRPr/>
                </a:pPr>
                <a:r>
                  <a:rPr lang="zh-TW" altLang="en-US"/>
                  <a:t>千元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925254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按分配程序分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pattFill prst="pct5">
                <a:fgClr>
                  <a:sysClr val="windowText" lastClr="00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1-E418-4DE3-83A5-EF4397146A4C}"/>
              </c:ext>
            </c:extLst>
          </c:dPt>
          <c:dPt>
            <c:idx val="1"/>
            <c:bubble3D val="0"/>
            <c:spPr>
              <a:pattFill prst="ltVert">
                <a:fgClr>
                  <a:sysClr val="windowText" lastClr="00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3-E418-4DE3-83A5-EF4397146A4C}"/>
              </c:ext>
            </c:extLst>
          </c:dPt>
          <c:dLbls>
            <c:dLbl>
              <c:idx val="0"/>
              <c:layout>
                <c:manualLayout>
                  <c:x val="-4.65E-2"/>
                  <c:y val="-0.173917322834645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418-4DE3-83A5-EF4397146A4C}"/>
                </c:ext>
              </c:extLst>
            </c:dLbl>
            <c:dLbl>
              <c:idx val="1"/>
              <c:layout>
                <c:manualLayout>
                  <c:x val="5.8500000000000003E-2"/>
                  <c:y val="0.248014839491217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18-4DE3-83A5-EF4397146A4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資料來源!$A$19:$A$20</c:f>
              <c:strCache>
                <c:ptCount val="2"/>
                <c:pt idx="0">
                  <c:v>賸餘撥充基金數                </c:v>
                </c:pt>
                <c:pt idx="1">
                  <c:v>未分配賸餘                    </c:v>
                </c:pt>
              </c:strCache>
            </c:strRef>
          </c:cat>
          <c:val>
            <c:numRef>
              <c:f>資料來源!$B$19:$B$20</c:f>
              <c:numCache>
                <c:formatCode>General</c:formatCode>
                <c:ptCount val="2"/>
                <c:pt idx="0">
                  <c:v>2773719</c:v>
                </c:pt>
                <c:pt idx="1">
                  <c:v>3550586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18-4DE3-83A5-EF4397146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400" b="1" i="0" u="sng">
                <a:latin typeface="標楷體"/>
                <a:ea typeface="標楷體"/>
                <a:cs typeface="標楷體"/>
              </a:defRPr>
            </a:pPr>
            <a:r>
              <a:rPr lang="zh-TW"/>
              <a:t>按所得對象分</a:t>
            </a:r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pattFill prst="ltDnDiag">
              <a:fgClr>
                <a:sysClr val="windowText" lastClr="000000"/>
              </a:fgClr>
              <a:bgClr>
                <a:schemeClr val="bg1"/>
              </a:bgClr>
            </a:pattFill>
          </c:spPr>
          <c:explosion val="25"/>
          <c:dPt>
            <c:idx val="0"/>
            <c:bubble3D val="0"/>
            <c:spPr>
              <a:pattFill prst="pct20">
                <a:fgClr>
                  <a:sysClr val="windowText" lastClr="000000"/>
                </a:fgClr>
                <a:bgClr>
                  <a:schemeClr val="bg1"/>
                </a:bgClr>
              </a:pattFill>
            </c:spPr>
            <c:extLst>
              <c:ext xmlns:c16="http://schemas.microsoft.com/office/drawing/2014/chart" uri="{C3380CC4-5D6E-409C-BE32-E72D297353CC}">
                <c16:uniqueId val="{00000001-A5C2-4352-BFBD-18C70FD8D429}"/>
              </c:ext>
            </c:extLst>
          </c:dPt>
          <c:dLbls>
            <c:dLbl>
              <c:idx val="0"/>
              <c:layout>
                <c:manualLayout>
                  <c:x val="-5.0078740157480318E-4"/>
                  <c:y val="2.23861296184130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5C2-4352-BFBD-18C70FD8D429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資料來源!$A$21</c:f>
              <c:strCache>
                <c:ptCount val="1"/>
                <c:pt idx="0">
                  <c:v>留存非營業基金                </c:v>
                </c:pt>
              </c:strCache>
            </c:strRef>
          </c:cat>
          <c:val>
            <c:numRef>
              <c:f>資料來源!$B$21</c:f>
              <c:numCache>
                <c:formatCode>General</c:formatCode>
                <c:ptCount val="1"/>
                <c:pt idx="0">
                  <c:v>6324305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C2-4352-BFBD-18C70FD8D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資料來源!$A$23</c:f>
              <c:strCache>
                <c:ptCount val="1"/>
                <c:pt idx="0">
                  <c:v>填補累積短絀</c:v>
                </c:pt>
              </c:strCache>
            </c:strRef>
          </c:tx>
          <c:invertIfNegative val="0"/>
          <c:cat>
            <c:strRef>
              <c:f>資料來源!$B$22:$F$22</c:f>
              <c:strCache>
                <c:ptCount val="5"/>
                <c:pt idx="0">
                  <c:v>110</c:v>
                </c:pt>
                <c:pt idx="1">
                  <c:v>111</c:v>
                </c:pt>
                <c:pt idx="2">
                  <c:v>112</c:v>
                </c:pt>
                <c:pt idx="3">
                  <c:v>113</c:v>
                </c:pt>
                <c:pt idx="4">
                  <c:v>114</c:v>
                </c:pt>
              </c:strCache>
            </c:strRef>
          </c:cat>
          <c:val>
            <c:numRef>
              <c:f>資料來源!$B$23:$F$23</c:f>
              <c:numCache>
                <c:formatCode>#,##0_);[Red]\(#,##0\)</c:formatCode>
                <c:ptCount val="5"/>
                <c:pt idx="0">
                  <c:v>0</c:v>
                </c:pt>
                <c:pt idx="1">
                  <c:v>356972</c:v>
                </c:pt>
                <c:pt idx="2">
                  <c:v>143422</c:v>
                </c:pt>
                <c:pt idx="3">
                  <c:v>59957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67-4DC7-A03A-566DC146F83C}"/>
            </c:ext>
          </c:extLst>
        </c:ser>
        <c:ser>
          <c:idx val="1"/>
          <c:order val="1"/>
          <c:tx>
            <c:strRef>
              <c:f>資料來源!$A$24</c:f>
              <c:strCache>
                <c:ptCount val="1"/>
                <c:pt idx="0">
                  <c:v>提存公積</c:v>
                </c:pt>
              </c:strCache>
            </c:strRef>
          </c:tx>
          <c:invertIfNegative val="0"/>
          <c:cat>
            <c:strRef>
              <c:f>資料來源!$B$22:$F$22</c:f>
              <c:strCache>
                <c:ptCount val="5"/>
                <c:pt idx="0">
                  <c:v>110</c:v>
                </c:pt>
                <c:pt idx="1">
                  <c:v>111</c:v>
                </c:pt>
                <c:pt idx="2">
                  <c:v>112</c:v>
                </c:pt>
                <c:pt idx="3">
                  <c:v>113</c:v>
                </c:pt>
                <c:pt idx="4">
                  <c:v>114</c:v>
                </c:pt>
              </c:strCache>
            </c:strRef>
          </c:cat>
          <c:val>
            <c:numRef>
              <c:f>資料來源!$B$24:$F$24</c:f>
              <c:numCache>
                <c:formatCode>#,##0_);[Red]\(#,##0\)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67-4DC7-A03A-566DC146F83C}"/>
            </c:ext>
          </c:extLst>
        </c:ser>
        <c:ser>
          <c:idx val="2"/>
          <c:order val="2"/>
          <c:tx>
            <c:strRef>
              <c:f>資料來源!$A$25</c:f>
              <c:strCache>
                <c:ptCount val="1"/>
                <c:pt idx="0">
                  <c:v>賸餘撥充基金數</c:v>
                </c:pt>
              </c:strCache>
            </c:strRef>
          </c:tx>
          <c:spPr>
            <a:pattFill prst="zigZag">
              <a:fgClr>
                <a:sysClr val="windowText" lastClr="000000"/>
              </a:fgClr>
              <a:bgClr>
                <a:schemeClr val="bg1"/>
              </a:bgClr>
            </a:pattFill>
          </c:spPr>
          <c:invertIfNegative val="0"/>
          <c:cat>
            <c:strRef>
              <c:f>資料來源!$B$22:$F$22</c:f>
              <c:strCache>
                <c:ptCount val="5"/>
                <c:pt idx="0">
                  <c:v>110</c:v>
                </c:pt>
                <c:pt idx="1">
                  <c:v>111</c:v>
                </c:pt>
                <c:pt idx="2">
                  <c:v>112</c:v>
                </c:pt>
                <c:pt idx="3">
                  <c:v>113</c:v>
                </c:pt>
                <c:pt idx="4">
                  <c:v>114</c:v>
                </c:pt>
              </c:strCache>
            </c:strRef>
          </c:cat>
          <c:val>
            <c:numRef>
              <c:f>資料來源!$B$25:$F$25</c:f>
              <c:numCache>
                <c:formatCode>#,##0_);[Red]\(#,##0\)</c:formatCode>
                <c:ptCount val="5"/>
                <c:pt idx="0">
                  <c:v>3296955</c:v>
                </c:pt>
                <c:pt idx="1">
                  <c:v>2659413</c:v>
                </c:pt>
                <c:pt idx="2">
                  <c:v>1521116</c:v>
                </c:pt>
                <c:pt idx="3">
                  <c:v>2832234</c:v>
                </c:pt>
                <c:pt idx="4">
                  <c:v>2773719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67-4DC7-A03A-566DC146F83C}"/>
            </c:ext>
          </c:extLst>
        </c:ser>
        <c:ser>
          <c:idx val="3"/>
          <c:order val="3"/>
          <c:tx>
            <c:strRef>
              <c:f>資料來源!$A$26</c:f>
              <c:strCache>
                <c:ptCount val="1"/>
                <c:pt idx="0">
                  <c:v>解繳公庫淨額</c:v>
                </c:pt>
              </c:strCache>
            </c:strRef>
          </c:tx>
          <c:invertIfNegative val="0"/>
          <c:cat>
            <c:strRef>
              <c:f>資料來源!$B$22:$F$22</c:f>
              <c:strCache>
                <c:ptCount val="5"/>
                <c:pt idx="0">
                  <c:v>110</c:v>
                </c:pt>
                <c:pt idx="1">
                  <c:v>111</c:v>
                </c:pt>
                <c:pt idx="2">
                  <c:v>112</c:v>
                </c:pt>
                <c:pt idx="3">
                  <c:v>113</c:v>
                </c:pt>
                <c:pt idx="4">
                  <c:v>114</c:v>
                </c:pt>
              </c:strCache>
            </c:strRef>
          </c:cat>
          <c:val>
            <c:numRef>
              <c:f>資料來源!$B$26:$F$26</c:f>
              <c:numCache>
                <c:formatCode>#,##0_);[Red]\(#,##0\)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67-4DC7-A03A-566DC146F83C}"/>
            </c:ext>
          </c:extLst>
        </c:ser>
        <c:ser>
          <c:idx val="4"/>
          <c:order val="4"/>
          <c:tx>
            <c:strRef>
              <c:f>資料來源!$A$27</c:f>
              <c:strCache>
                <c:ptCount val="1"/>
                <c:pt idx="0">
                  <c:v>其他依法分配數</c:v>
                </c:pt>
              </c:strCache>
            </c:strRef>
          </c:tx>
          <c:invertIfNegative val="0"/>
          <c:cat>
            <c:strRef>
              <c:f>資料來源!$B$22:$F$22</c:f>
              <c:strCache>
                <c:ptCount val="5"/>
                <c:pt idx="0">
                  <c:v>110</c:v>
                </c:pt>
                <c:pt idx="1">
                  <c:v>111</c:v>
                </c:pt>
                <c:pt idx="2">
                  <c:v>112</c:v>
                </c:pt>
                <c:pt idx="3">
                  <c:v>113</c:v>
                </c:pt>
                <c:pt idx="4">
                  <c:v>114</c:v>
                </c:pt>
              </c:strCache>
            </c:strRef>
          </c:cat>
          <c:val>
            <c:numRef>
              <c:f>資料來源!$B$27:$F$27</c:f>
              <c:numCache>
                <c:formatCode>#,##0_);[Red]\(#,##0\)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67-4DC7-A03A-566DC146F83C}"/>
            </c:ext>
          </c:extLst>
        </c:ser>
        <c:ser>
          <c:idx val="5"/>
          <c:order val="5"/>
          <c:tx>
            <c:strRef>
              <c:f>資料來源!$A$28</c:f>
              <c:strCache>
                <c:ptCount val="1"/>
                <c:pt idx="0">
                  <c:v>未分配賸餘</c:v>
                </c:pt>
              </c:strCache>
            </c:strRef>
          </c:tx>
          <c:spPr>
            <a:pattFill prst="pct5">
              <a:fgClr>
                <a:sysClr val="windowText" lastClr="000000"/>
              </a:fgClr>
              <a:bgClr>
                <a:schemeClr val="bg1"/>
              </a:bgClr>
            </a:pattFill>
          </c:spPr>
          <c:invertIfNegative val="0"/>
          <c:cat>
            <c:strRef>
              <c:f>資料來源!$B$22:$F$22</c:f>
              <c:strCache>
                <c:ptCount val="5"/>
                <c:pt idx="0">
                  <c:v>110</c:v>
                </c:pt>
                <c:pt idx="1">
                  <c:v>111</c:v>
                </c:pt>
                <c:pt idx="2">
                  <c:v>112</c:v>
                </c:pt>
                <c:pt idx="3">
                  <c:v>113</c:v>
                </c:pt>
                <c:pt idx="4">
                  <c:v>114</c:v>
                </c:pt>
              </c:strCache>
            </c:strRef>
          </c:cat>
          <c:val>
            <c:numRef>
              <c:f>資料來源!$B$28:$F$28</c:f>
              <c:numCache>
                <c:formatCode>#,##0_);[Red]\(#,##0\)</c:formatCode>
                <c:ptCount val="5"/>
                <c:pt idx="0">
                  <c:v>4180529</c:v>
                </c:pt>
                <c:pt idx="1">
                  <c:v>4353351</c:v>
                </c:pt>
                <c:pt idx="2">
                  <c:v>5644281</c:v>
                </c:pt>
                <c:pt idx="3">
                  <c:v>4220912</c:v>
                </c:pt>
                <c:pt idx="4">
                  <c:v>3550586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67-4DC7-A03A-566DC146F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25247984"/>
        <c:axId val="1925248400"/>
        <c:axId val="0"/>
      </c:bar3DChart>
      <c:catAx>
        <c:axId val="192524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TW" altLang="en-US"/>
                  <a:t>年度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25248400"/>
        <c:crosses val="autoZero"/>
        <c:auto val="1"/>
        <c:lblAlgn val="ctr"/>
        <c:lblOffset val="100"/>
        <c:noMultiLvlLbl val="0"/>
      </c:catAx>
      <c:valAx>
        <c:axId val="1925248400"/>
        <c:scaling>
          <c:orientation val="minMax"/>
        </c:scaling>
        <c:delete val="0"/>
        <c:axPos val="l"/>
        <c:majorGridlines/>
        <c:title>
          <c:tx>
            <c:rich>
              <a:bodyPr rot="-60000" vert="horz"/>
              <a:lstStyle/>
              <a:p>
                <a:pPr>
                  <a:defRPr/>
                </a:pPr>
                <a:r>
                  <a:rPr lang="zh-TW" altLang="en-US"/>
                  <a:t>千元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925247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 w="6350">
      <a:noFill/>
    </a:ln>
  </c:spPr>
  <c:txPr>
    <a:bodyPr/>
    <a:lstStyle/>
    <a:p>
      <a:pPr>
        <a:defRPr sz="1200" i="0">
          <a:latin typeface="標楷體"/>
          <a:ea typeface="標楷體"/>
          <a:cs typeface="標楷體"/>
        </a:defRPr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673100</xdr:colOff>
      <xdr:row>3</xdr:row>
      <xdr:rowOff>0</xdr:rowOff>
    </xdr:from>
    <xdr:to>
      <xdr:col>7</xdr:col>
      <xdr:colOff>288925</xdr:colOff>
      <xdr:row>18</xdr:row>
      <xdr:rowOff>158750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673100</xdr:colOff>
      <xdr:row>19</xdr:row>
      <xdr:rowOff>0</xdr:rowOff>
    </xdr:from>
    <xdr:to>
      <xdr:col>7</xdr:col>
      <xdr:colOff>288925</xdr:colOff>
      <xdr:row>34</xdr:row>
      <xdr:rowOff>158750</xdr:rowOff>
    </xdr:to>
    <xdr:graphicFrame macro="">
      <xdr:nvGraphicFramePr>
        <xdr:cNvPr id="3" name="圖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673100</xdr:colOff>
      <xdr:row>3</xdr:row>
      <xdr:rowOff>0</xdr:rowOff>
    </xdr:from>
    <xdr:to>
      <xdr:col>7</xdr:col>
      <xdr:colOff>288925</xdr:colOff>
      <xdr:row>18</xdr:row>
      <xdr:rowOff>158750</xdr:rowOff>
    </xdr:to>
    <xdr:graphicFrame macro="">
      <xdr:nvGraphicFramePr>
        <xdr:cNvPr id="4" name="圖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673100</xdr:colOff>
      <xdr:row>18</xdr:row>
      <xdr:rowOff>28576</xdr:rowOff>
    </xdr:from>
    <xdr:to>
      <xdr:col>7</xdr:col>
      <xdr:colOff>288925</xdr:colOff>
      <xdr:row>35</xdr:row>
      <xdr:rowOff>15876</xdr:rowOff>
    </xdr:to>
    <xdr:graphicFrame macro="">
      <xdr:nvGraphicFramePr>
        <xdr:cNvPr id="5" name="圖表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673100</xdr:colOff>
      <xdr:row>3</xdr:row>
      <xdr:rowOff>0</xdr:rowOff>
    </xdr:from>
    <xdr:to>
      <xdr:col>7</xdr:col>
      <xdr:colOff>288925</xdr:colOff>
      <xdr:row>33</xdr:row>
      <xdr:rowOff>63500</xdr:rowOff>
    </xdr:to>
    <xdr:graphicFrame macro="">
      <xdr:nvGraphicFramePr>
        <xdr:cNvPr id="6" name="圖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673100</xdr:colOff>
      <xdr:row>3</xdr:row>
      <xdr:rowOff>0</xdr:rowOff>
    </xdr:from>
    <xdr:to>
      <xdr:col>7</xdr:col>
      <xdr:colOff>288925</xdr:colOff>
      <xdr:row>18</xdr:row>
      <xdr:rowOff>158750</xdr:rowOff>
    </xdr:to>
    <xdr:graphicFrame macro="">
      <xdr:nvGraphicFramePr>
        <xdr:cNvPr id="7" name="圖表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673100</xdr:colOff>
      <xdr:row>19</xdr:row>
      <xdr:rowOff>0</xdr:rowOff>
    </xdr:from>
    <xdr:to>
      <xdr:col>7</xdr:col>
      <xdr:colOff>288925</xdr:colOff>
      <xdr:row>34</xdr:row>
      <xdr:rowOff>158750</xdr:rowOff>
    </xdr:to>
    <xdr:graphicFrame macro="">
      <xdr:nvGraphicFramePr>
        <xdr:cNvPr id="8" name="圖表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673100</xdr:colOff>
      <xdr:row>3</xdr:row>
      <xdr:rowOff>0</xdr:rowOff>
    </xdr:from>
    <xdr:to>
      <xdr:col>7</xdr:col>
      <xdr:colOff>288925</xdr:colOff>
      <xdr:row>33</xdr:row>
      <xdr:rowOff>63500</xdr:rowOff>
    </xdr:to>
    <xdr:graphicFrame macro="">
      <xdr:nvGraphicFramePr>
        <xdr:cNvPr id="9" name="圖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view="pageBreakPreview" zoomScaleNormal="100" zoomScaleSheetLayoutView="100" workbookViewId="0">
      <selection activeCell="M18" sqref="M18"/>
    </sheetView>
  </sheetViews>
  <sheetFormatPr defaultRowHeight="16.5"/>
  <cols>
    <col min="1" max="8" width="12.625" customWidth="1"/>
    <col min="10" max="11" width="9.625" bestFit="1" customWidth="1"/>
  </cols>
  <sheetData>
    <row r="1" spans="1:8">
      <c r="A1" s="1" t="s">
        <v>0</v>
      </c>
    </row>
    <row r="2" spans="1:8" ht="21">
      <c r="A2" s="20" t="s">
        <v>1</v>
      </c>
      <c r="B2" s="20"/>
      <c r="C2" s="20"/>
      <c r="D2" s="20"/>
      <c r="E2" s="20"/>
      <c r="F2" s="20"/>
      <c r="G2" s="20"/>
      <c r="H2" s="20"/>
    </row>
    <row r="37" spans="1:8" ht="17.25" thickBot="1">
      <c r="H37" s="1" t="s">
        <v>8</v>
      </c>
    </row>
    <row r="38" spans="1:8" ht="17.25" thickBot="1">
      <c r="A38" s="21" t="s">
        <v>9</v>
      </c>
      <c r="B38" s="22"/>
      <c r="C38" s="22"/>
      <c r="D38" s="12" t="s">
        <v>10</v>
      </c>
      <c r="E38" s="22" t="s">
        <v>11</v>
      </c>
      <c r="F38" s="22"/>
      <c r="G38" s="22"/>
      <c r="H38" s="4" t="s">
        <v>10</v>
      </c>
    </row>
    <row r="39" spans="1:8">
      <c r="A39" s="23" t="s">
        <v>12</v>
      </c>
      <c r="B39" s="24"/>
      <c r="C39" s="24"/>
      <c r="D39" s="6">
        <v>5045711</v>
      </c>
      <c r="E39" s="24" t="s">
        <v>13</v>
      </c>
      <c r="F39" s="24"/>
      <c r="G39" s="24"/>
      <c r="H39" s="8">
        <v>4790011</v>
      </c>
    </row>
    <row r="40" spans="1:8">
      <c r="A40" s="18" t="s">
        <v>14</v>
      </c>
      <c r="B40" s="19"/>
      <c r="C40" s="19"/>
      <c r="D40" s="5">
        <v>2291672</v>
      </c>
      <c r="E40" s="19" t="s">
        <v>15</v>
      </c>
      <c r="F40" s="19"/>
      <c r="G40" s="19"/>
      <c r="H40" s="9">
        <v>255700</v>
      </c>
    </row>
    <row r="41" spans="1:8">
      <c r="A41" s="18" t="s">
        <v>16</v>
      </c>
      <c r="B41" s="19"/>
      <c r="C41" s="19"/>
      <c r="D41" s="5">
        <v>2538595</v>
      </c>
      <c r="E41" s="19" t="s">
        <v>17</v>
      </c>
      <c r="F41" s="19"/>
      <c r="G41" s="19"/>
      <c r="H41" s="9"/>
    </row>
    <row r="42" spans="1:8">
      <c r="A42" s="18" t="s">
        <v>18</v>
      </c>
      <c r="B42" s="19"/>
      <c r="C42" s="19"/>
      <c r="D42" s="5">
        <v>44065</v>
      </c>
      <c r="E42" s="19" t="s">
        <v>17</v>
      </c>
      <c r="F42" s="19"/>
      <c r="G42" s="19"/>
      <c r="H42" s="9"/>
    </row>
    <row r="43" spans="1:8">
      <c r="A43" s="18" t="s">
        <v>19</v>
      </c>
      <c r="B43" s="19"/>
      <c r="C43" s="19"/>
      <c r="D43" s="5">
        <v>171379</v>
      </c>
      <c r="E43" s="19" t="s">
        <v>17</v>
      </c>
      <c r="F43" s="19"/>
      <c r="G43" s="19"/>
      <c r="H43" s="9"/>
    </row>
    <row r="44" spans="1:8" ht="17.25" thickBot="1">
      <c r="A44" s="15" t="s">
        <v>20</v>
      </c>
      <c r="B44" s="16"/>
      <c r="C44" s="16"/>
      <c r="D44" s="7">
        <v>5045711</v>
      </c>
      <c r="E44" s="16" t="s">
        <v>20</v>
      </c>
      <c r="F44" s="16"/>
      <c r="G44" s="16"/>
      <c r="H44" s="10">
        <v>5045711</v>
      </c>
    </row>
    <row r="45" spans="1:8" ht="33" customHeight="1">
      <c r="A45" s="17" t="s">
        <v>21</v>
      </c>
      <c r="B45" s="17"/>
      <c r="C45" s="17"/>
      <c r="D45" s="17"/>
      <c r="E45" s="17"/>
      <c r="F45" s="17"/>
      <c r="G45" s="17"/>
      <c r="H45" s="17"/>
    </row>
  </sheetData>
  <mergeCells count="16">
    <mergeCell ref="A40:C40"/>
    <mergeCell ref="E40:G40"/>
    <mergeCell ref="A2:H2"/>
    <mergeCell ref="A38:C38"/>
    <mergeCell ref="E38:G38"/>
    <mergeCell ref="A39:C39"/>
    <mergeCell ref="E39:G39"/>
    <mergeCell ref="A44:C44"/>
    <mergeCell ref="E44:G44"/>
    <mergeCell ref="A45:H45"/>
    <mergeCell ref="A41:C41"/>
    <mergeCell ref="E41:G41"/>
    <mergeCell ref="A42:C42"/>
    <mergeCell ref="E42:G42"/>
    <mergeCell ref="A43:C43"/>
    <mergeCell ref="E43:G43"/>
  </mergeCells>
  <phoneticPr fontId="2" type="noConversion"/>
  <pageMargins left="0.70866141732283472" right="0.70866141732283472" top="0.94488188976377963" bottom="0.74803149606299213" header="0.31496062992125984" footer="0.31496062992125984"/>
  <pageSetup paperSize="9" scale="85" firstPageNumber="12" orientation="portrait" useFirstPageNumber="1" r:id="rId1"/>
  <headerFooter alignWithMargins="0"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view="pageBreakPreview" zoomScaleNormal="100" zoomScaleSheetLayoutView="100" workbookViewId="0">
      <selection activeCell="K34" sqref="K34"/>
    </sheetView>
  </sheetViews>
  <sheetFormatPr defaultRowHeight="16.5"/>
  <cols>
    <col min="1" max="8" width="12.625" customWidth="1"/>
    <col min="10" max="11" width="9.625" bestFit="1" customWidth="1"/>
  </cols>
  <sheetData>
    <row r="1" spans="1:8">
      <c r="A1" s="1" t="s">
        <v>22</v>
      </c>
    </row>
    <row r="2" spans="1:8" ht="21">
      <c r="A2" s="20" t="s">
        <v>23</v>
      </c>
      <c r="B2" s="20"/>
      <c r="C2" s="20"/>
      <c r="D2" s="20"/>
      <c r="E2" s="20"/>
      <c r="F2" s="20"/>
      <c r="G2" s="20"/>
      <c r="H2" s="20"/>
    </row>
    <row r="37" spans="1:11" ht="17.25" thickBot="1">
      <c r="H37" s="1" t="s">
        <v>8</v>
      </c>
    </row>
    <row r="38" spans="1:11" ht="17.25" thickBot="1">
      <c r="A38" s="21" t="s">
        <v>33</v>
      </c>
      <c r="B38" s="22"/>
      <c r="C38" s="22"/>
      <c r="D38" s="12" t="s">
        <v>10</v>
      </c>
      <c r="E38" s="22" t="s">
        <v>34</v>
      </c>
      <c r="F38" s="22"/>
      <c r="G38" s="22"/>
      <c r="H38" s="4" t="s">
        <v>10</v>
      </c>
    </row>
    <row r="39" spans="1:11">
      <c r="A39" s="23" t="s">
        <v>35</v>
      </c>
      <c r="B39" s="24"/>
      <c r="C39" s="24"/>
      <c r="D39" s="6">
        <v>55187685</v>
      </c>
      <c r="E39" s="24" t="s">
        <v>36</v>
      </c>
      <c r="F39" s="24"/>
      <c r="G39" s="24"/>
      <c r="H39" s="8">
        <v>55928317</v>
      </c>
    </row>
    <row r="40" spans="1:11">
      <c r="A40" s="18" t="s">
        <v>37</v>
      </c>
      <c r="B40" s="19"/>
      <c r="C40" s="19"/>
      <c r="D40" s="5">
        <v>54013110</v>
      </c>
      <c r="E40" s="19" t="s">
        <v>38</v>
      </c>
      <c r="F40" s="19"/>
      <c r="G40" s="19"/>
      <c r="H40" s="9">
        <v>4745264</v>
      </c>
      <c r="J40" s="13"/>
      <c r="K40" s="13"/>
    </row>
    <row r="41" spans="1:11">
      <c r="A41" s="18" t="s">
        <v>39</v>
      </c>
      <c r="B41" s="19"/>
      <c r="C41" s="19"/>
      <c r="D41" s="5">
        <v>1174575</v>
      </c>
      <c r="E41" s="19" t="s">
        <v>40</v>
      </c>
      <c r="F41" s="19"/>
      <c r="G41" s="19"/>
      <c r="H41" s="9">
        <v>47795239</v>
      </c>
      <c r="J41" s="13"/>
      <c r="K41" s="13"/>
    </row>
    <row r="42" spans="1:11">
      <c r="A42" s="18" t="s">
        <v>26</v>
      </c>
      <c r="B42" s="19"/>
      <c r="C42" s="19"/>
      <c r="D42" s="5">
        <v>2548439</v>
      </c>
      <c r="E42" s="19" t="s">
        <v>41</v>
      </c>
      <c r="F42" s="19"/>
      <c r="G42" s="19"/>
      <c r="H42" s="9">
        <v>342878</v>
      </c>
      <c r="J42" s="13"/>
      <c r="K42" s="14"/>
    </row>
    <row r="43" spans="1:11">
      <c r="A43" s="18" t="s">
        <v>17</v>
      </c>
      <c r="B43" s="19"/>
      <c r="C43" s="19"/>
      <c r="D43" s="5"/>
      <c r="E43" s="19" t="s">
        <v>42</v>
      </c>
      <c r="F43" s="19"/>
      <c r="G43" s="19"/>
      <c r="H43" s="9">
        <v>3044936</v>
      </c>
      <c r="K43" s="14"/>
    </row>
    <row r="44" spans="1:11">
      <c r="A44" s="18" t="s">
        <v>17</v>
      </c>
      <c r="B44" s="19"/>
      <c r="C44" s="19"/>
      <c r="D44" s="5"/>
      <c r="E44" s="19" t="s">
        <v>31</v>
      </c>
      <c r="F44" s="19"/>
      <c r="G44" s="19"/>
      <c r="H44" s="9">
        <v>387120</v>
      </c>
      <c r="K44" s="13"/>
    </row>
    <row r="45" spans="1:11">
      <c r="A45" s="18" t="s">
        <v>17</v>
      </c>
      <c r="B45" s="19"/>
      <c r="C45" s="19"/>
      <c r="D45" s="5"/>
      <c r="E45" s="19" t="s">
        <v>32</v>
      </c>
      <c r="F45" s="19"/>
      <c r="G45" s="19"/>
      <c r="H45" s="9">
        <v>1420687</v>
      </c>
      <c r="K45" s="13"/>
    </row>
    <row r="46" spans="1:11" ht="17.25" thickBot="1">
      <c r="A46" s="15" t="s">
        <v>43</v>
      </c>
      <c r="B46" s="16"/>
      <c r="C46" s="16"/>
      <c r="D46" s="7">
        <v>57736124</v>
      </c>
      <c r="E46" s="16" t="s">
        <v>44</v>
      </c>
      <c r="F46" s="16"/>
      <c r="G46" s="16"/>
      <c r="H46" s="10">
        <v>57736124</v>
      </c>
    </row>
    <row r="47" spans="1:11" ht="33" customHeight="1">
      <c r="A47" s="17" t="s">
        <v>21</v>
      </c>
      <c r="B47" s="17"/>
      <c r="C47" s="17"/>
      <c r="D47" s="17"/>
      <c r="E47" s="17"/>
      <c r="F47" s="17"/>
      <c r="G47" s="17"/>
      <c r="H47" s="17"/>
    </row>
  </sheetData>
  <mergeCells count="20">
    <mergeCell ref="A2:H2"/>
    <mergeCell ref="A38:C38"/>
    <mergeCell ref="E38:G38"/>
    <mergeCell ref="A39:C39"/>
    <mergeCell ref="E39:G39"/>
    <mergeCell ref="A40:C40"/>
    <mergeCell ref="E40:G40"/>
    <mergeCell ref="A41:C41"/>
    <mergeCell ref="E41:G41"/>
    <mergeCell ref="A42:C42"/>
    <mergeCell ref="E42:G42"/>
    <mergeCell ref="A43:C43"/>
    <mergeCell ref="E43:G43"/>
    <mergeCell ref="A44:C44"/>
    <mergeCell ref="E44:G44"/>
    <mergeCell ref="A45:C45"/>
    <mergeCell ref="E45:G45"/>
    <mergeCell ref="A46:C46"/>
    <mergeCell ref="E46:G46"/>
    <mergeCell ref="A47:H47"/>
  </mergeCells>
  <phoneticPr fontId="2" type="noConversion"/>
  <pageMargins left="0.70866141732283472" right="0.70866141732283472" top="0.94488188976377963" bottom="0.74803149606299213" header="0.31496062992125984" footer="0.31496062992125984"/>
  <pageSetup paperSize="9" scale="85" firstPageNumber="15" orientation="portrait" useFirstPageNumber="1" r:id="rId1"/>
  <headerFooter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view="pageBreakPreview" zoomScaleNormal="100" zoomScaleSheetLayoutView="100" workbookViewId="0">
      <selection activeCell="H64" sqref="H64"/>
    </sheetView>
  </sheetViews>
  <sheetFormatPr defaultRowHeight="16.5"/>
  <cols>
    <col min="1" max="8" width="12.625" customWidth="1"/>
    <col min="10" max="11" width="9.625" bestFit="1" customWidth="1"/>
  </cols>
  <sheetData>
    <row r="1" spans="1:8">
      <c r="A1" s="1" t="s">
        <v>45</v>
      </c>
    </row>
    <row r="2" spans="1:8" ht="21">
      <c r="A2" s="20" t="s">
        <v>46</v>
      </c>
      <c r="B2" s="20"/>
      <c r="C2" s="20"/>
      <c r="D2" s="20"/>
      <c r="E2" s="20"/>
      <c r="F2" s="20"/>
      <c r="G2" s="20"/>
      <c r="H2" s="20"/>
    </row>
    <row r="37" spans="1:20" ht="17.25" thickBot="1">
      <c r="H37" s="1" t="s">
        <v>8</v>
      </c>
    </row>
    <row r="38" spans="1:20" ht="17.25" thickBot="1">
      <c r="A38" s="21" t="s">
        <v>54</v>
      </c>
      <c r="B38" s="22"/>
      <c r="C38" s="22"/>
      <c r="D38" s="3" t="s">
        <v>55</v>
      </c>
      <c r="E38" s="3" t="s">
        <v>56</v>
      </c>
      <c r="F38" s="3" t="s">
        <v>57</v>
      </c>
      <c r="G38" s="3" t="s">
        <v>58</v>
      </c>
      <c r="H38" s="4" t="s">
        <v>10</v>
      </c>
    </row>
    <row r="39" spans="1:20">
      <c r="A39" s="23" t="s">
        <v>59</v>
      </c>
      <c r="B39" s="24"/>
      <c r="C39" s="24"/>
      <c r="D39" s="6"/>
      <c r="E39" s="6"/>
      <c r="F39" s="6"/>
      <c r="G39" s="6"/>
      <c r="H39" s="8"/>
    </row>
    <row r="40" spans="1:20">
      <c r="A40" s="18" t="s">
        <v>60</v>
      </c>
      <c r="B40" s="19"/>
      <c r="C40" s="19"/>
      <c r="D40" s="5">
        <v>43586043</v>
      </c>
      <c r="E40" s="5">
        <v>48100730</v>
      </c>
      <c r="F40" s="5">
        <v>51250245</v>
      </c>
      <c r="G40" s="5">
        <v>50712065</v>
      </c>
      <c r="H40" s="9">
        <v>55187685</v>
      </c>
      <c r="P40" s="2"/>
      <c r="Q40" s="2"/>
      <c r="R40" s="2"/>
      <c r="S40" s="2"/>
      <c r="T40" s="2"/>
    </row>
    <row r="41" spans="1:20">
      <c r="A41" s="18" t="s">
        <v>61</v>
      </c>
      <c r="B41" s="19"/>
      <c r="C41" s="19"/>
      <c r="D41" s="5">
        <v>1777393</v>
      </c>
      <c r="E41" s="5">
        <v>3031155</v>
      </c>
      <c r="F41" s="5">
        <v>3155908</v>
      </c>
      <c r="G41" s="5">
        <v>2072774</v>
      </c>
      <c r="H41" s="9">
        <v>2548439</v>
      </c>
      <c r="P41" s="2"/>
      <c r="Q41" s="2"/>
      <c r="R41" s="2"/>
      <c r="S41" s="2"/>
      <c r="T41" s="2"/>
    </row>
    <row r="42" spans="1:20">
      <c r="A42" s="18" t="s">
        <v>62</v>
      </c>
      <c r="B42" s="19"/>
      <c r="C42" s="19"/>
      <c r="D42" s="5">
        <v>45363436</v>
      </c>
      <c r="E42" s="5">
        <v>51131885</v>
      </c>
      <c r="F42" s="5">
        <v>54406153</v>
      </c>
      <c r="G42" s="5">
        <v>52784839</v>
      </c>
      <c r="H42" s="9">
        <v>57736124</v>
      </c>
      <c r="P42" s="2"/>
      <c r="Q42" s="2"/>
      <c r="R42" s="2"/>
      <c r="S42" s="2"/>
      <c r="T42" s="2"/>
    </row>
    <row r="43" spans="1:20">
      <c r="A43" s="18" t="s">
        <v>63</v>
      </c>
      <c r="B43" s="19"/>
      <c r="C43" s="19"/>
      <c r="D43" s="5"/>
      <c r="E43" s="5"/>
      <c r="F43" s="5"/>
      <c r="G43" s="5"/>
      <c r="H43" s="9"/>
      <c r="P43" s="2"/>
      <c r="Q43" s="2"/>
      <c r="R43" s="2"/>
      <c r="S43" s="2"/>
      <c r="T43" s="2"/>
    </row>
    <row r="44" spans="1:20">
      <c r="A44" s="18" t="s">
        <v>64</v>
      </c>
      <c r="B44" s="19"/>
      <c r="C44" s="19"/>
      <c r="D44" s="5">
        <v>43102141</v>
      </c>
      <c r="E44" s="5">
        <v>47494214</v>
      </c>
      <c r="F44" s="5">
        <v>51126540</v>
      </c>
      <c r="G44" s="5">
        <v>50760924</v>
      </c>
      <c r="H44" s="9">
        <v>55928317</v>
      </c>
      <c r="P44" s="2"/>
      <c r="Q44" s="2"/>
      <c r="R44" s="2"/>
      <c r="S44" s="2"/>
      <c r="T44" s="2"/>
    </row>
    <row r="45" spans="1:20">
      <c r="A45" s="18" t="s">
        <v>65</v>
      </c>
      <c r="B45" s="19"/>
      <c r="C45" s="19"/>
      <c r="D45" s="5">
        <v>989973</v>
      </c>
      <c r="E45" s="5">
        <v>461471</v>
      </c>
      <c r="F45" s="5">
        <v>324144</v>
      </c>
      <c r="G45" s="5">
        <v>154124</v>
      </c>
      <c r="H45" s="9">
        <v>387120</v>
      </c>
      <c r="P45" s="2"/>
      <c r="Q45" s="2"/>
      <c r="R45" s="2"/>
      <c r="S45" s="2"/>
      <c r="T45" s="2"/>
    </row>
    <row r="46" spans="1:20">
      <c r="A46" s="18" t="s">
        <v>66</v>
      </c>
      <c r="B46" s="19"/>
      <c r="C46" s="19"/>
      <c r="D46" s="5">
        <v>44092114</v>
      </c>
      <c r="E46" s="5">
        <v>47955685</v>
      </c>
      <c r="F46" s="5">
        <v>51450684</v>
      </c>
      <c r="G46" s="5">
        <v>50915048</v>
      </c>
      <c r="H46" s="9">
        <v>56315437</v>
      </c>
      <c r="P46" s="2"/>
      <c r="Q46" s="2"/>
      <c r="R46" s="2"/>
      <c r="S46" s="2"/>
      <c r="T46" s="2"/>
    </row>
    <row r="47" spans="1:20" ht="17.25" thickBot="1">
      <c r="A47" s="15" t="s">
        <v>67</v>
      </c>
      <c r="B47" s="16"/>
      <c r="C47" s="16"/>
      <c r="D47" s="7">
        <v>1271322</v>
      </c>
      <c r="E47" s="7">
        <v>3176200</v>
      </c>
      <c r="F47" s="7">
        <v>2955469</v>
      </c>
      <c r="G47" s="7">
        <v>1869791</v>
      </c>
      <c r="H47" s="10">
        <v>1420687</v>
      </c>
      <c r="P47" s="2"/>
      <c r="Q47" s="2"/>
      <c r="R47" s="2"/>
      <c r="S47" s="2"/>
      <c r="T47" s="2"/>
    </row>
    <row r="48" spans="1:20" ht="66.75" customHeight="1">
      <c r="A48" s="17" t="s">
        <v>68</v>
      </c>
      <c r="B48" s="17"/>
      <c r="C48" s="17"/>
      <c r="D48" s="17"/>
      <c r="E48" s="17"/>
      <c r="F48" s="17"/>
      <c r="G48" s="17"/>
      <c r="H48" s="17"/>
    </row>
  </sheetData>
  <mergeCells count="12">
    <mergeCell ref="A48:H48"/>
    <mergeCell ref="A2:H2"/>
    <mergeCell ref="A43:C43"/>
    <mergeCell ref="A44:C44"/>
    <mergeCell ref="A45:C45"/>
    <mergeCell ref="A46:C46"/>
    <mergeCell ref="A47:C47"/>
    <mergeCell ref="A38:C38"/>
    <mergeCell ref="A39:C39"/>
    <mergeCell ref="A40:C40"/>
    <mergeCell ref="A41:C41"/>
    <mergeCell ref="A42:C42"/>
  </mergeCells>
  <phoneticPr fontId="2" type="noConversion"/>
  <pageMargins left="0.70866141732283472" right="0.70866141732283472" top="0.94488188976377963" bottom="0.74803149606299213" header="0.31496062992125984" footer="0.31496062992125984"/>
  <pageSetup paperSize="9" scale="85" firstPageNumber="16" orientation="portrait" useFirstPageNumber="1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view="pageBreakPreview" zoomScaleNormal="100" zoomScaleSheetLayoutView="100" workbookViewId="0">
      <selection activeCell="H58" sqref="H58"/>
    </sheetView>
  </sheetViews>
  <sheetFormatPr defaultRowHeight="16.5"/>
  <cols>
    <col min="1" max="8" width="12.625" customWidth="1"/>
    <col min="10" max="11" width="9.625" bestFit="1" customWidth="1"/>
  </cols>
  <sheetData>
    <row r="1" spans="1:8">
      <c r="A1" s="1" t="s">
        <v>69</v>
      </c>
    </row>
    <row r="2" spans="1:8" ht="21">
      <c r="A2" s="20" t="s">
        <v>70</v>
      </c>
      <c r="B2" s="20"/>
      <c r="C2" s="20"/>
      <c r="D2" s="20"/>
      <c r="E2" s="20"/>
      <c r="F2" s="20"/>
      <c r="G2" s="20"/>
      <c r="H2" s="20"/>
    </row>
    <row r="37" spans="1:8" ht="17.25" thickBot="1">
      <c r="H37" s="1" t="s">
        <v>8</v>
      </c>
    </row>
    <row r="38" spans="1:8" ht="17.25" thickBot="1">
      <c r="A38" s="21" t="s">
        <v>74</v>
      </c>
      <c r="B38" s="22"/>
      <c r="C38" s="22"/>
      <c r="D38" s="12" t="s">
        <v>10</v>
      </c>
      <c r="E38" s="22" t="s">
        <v>75</v>
      </c>
      <c r="F38" s="22"/>
      <c r="G38" s="22"/>
      <c r="H38" s="4" t="s">
        <v>10</v>
      </c>
    </row>
    <row r="39" spans="1:8">
      <c r="A39" s="23" t="s">
        <v>76</v>
      </c>
      <c r="B39" s="24"/>
      <c r="C39" s="24"/>
      <c r="D39" s="6"/>
      <c r="E39" s="24" t="s">
        <v>77</v>
      </c>
      <c r="F39" s="24"/>
      <c r="G39" s="24"/>
      <c r="H39" s="8"/>
    </row>
    <row r="40" spans="1:8">
      <c r="A40" s="18" t="s">
        <v>78</v>
      </c>
      <c r="B40" s="19"/>
      <c r="C40" s="19"/>
      <c r="D40" s="5"/>
      <c r="E40" s="19" t="s">
        <v>73</v>
      </c>
      <c r="F40" s="19"/>
      <c r="G40" s="19"/>
      <c r="H40" s="9">
        <f>6324303+2</f>
        <v>6324305</v>
      </c>
    </row>
    <row r="41" spans="1:8">
      <c r="A41" s="18" t="s">
        <v>71</v>
      </c>
      <c r="B41" s="19"/>
      <c r="C41" s="19"/>
      <c r="D41" s="5">
        <v>2773719</v>
      </c>
      <c r="E41" s="19" t="s">
        <v>17</v>
      </c>
      <c r="F41" s="19"/>
      <c r="G41" s="19"/>
      <c r="H41" s="9"/>
    </row>
    <row r="42" spans="1:8">
      <c r="A42" s="18" t="s">
        <v>79</v>
      </c>
      <c r="B42" s="19"/>
      <c r="C42" s="19"/>
      <c r="D42" s="5"/>
      <c r="E42" s="19" t="s">
        <v>17</v>
      </c>
      <c r="F42" s="19"/>
      <c r="G42" s="19"/>
      <c r="H42" s="9"/>
    </row>
    <row r="43" spans="1:8">
      <c r="A43" s="18" t="s">
        <v>80</v>
      </c>
      <c r="B43" s="19"/>
      <c r="C43" s="19"/>
      <c r="D43" s="5"/>
      <c r="E43" s="19" t="s">
        <v>17</v>
      </c>
      <c r="F43" s="19"/>
      <c r="G43" s="19"/>
      <c r="H43" s="9"/>
    </row>
    <row r="44" spans="1:8">
      <c r="A44" s="18" t="s">
        <v>72</v>
      </c>
      <c r="B44" s="19"/>
      <c r="C44" s="19"/>
      <c r="D44" s="5">
        <f>3550584+2</f>
        <v>3550586</v>
      </c>
      <c r="E44" s="19" t="s">
        <v>17</v>
      </c>
      <c r="F44" s="19"/>
      <c r="G44" s="19"/>
      <c r="H44" s="9"/>
    </row>
    <row r="45" spans="1:8" ht="17.25" thickBot="1">
      <c r="A45" s="15" t="s">
        <v>20</v>
      </c>
      <c r="B45" s="16"/>
      <c r="C45" s="16"/>
      <c r="D45" s="7">
        <f>6324303+2</f>
        <v>6324305</v>
      </c>
      <c r="E45" s="16" t="s">
        <v>20</v>
      </c>
      <c r="F45" s="16"/>
      <c r="G45" s="16"/>
      <c r="H45" s="10">
        <f>6324303+2</f>
        <v>6324305</v>
      </c>
    </row>
    <row r="46" spans="1:8" ht="33" customHeight="1">
      <c r="A46" s="17" t="s">
        <v>21</v>
      </c>
      <c r="B46" s="17"/>
      <c r="C46" s="17"/>
      <c r="D46" s="17"/>
      <c r="E46" s="17"/>
      <c r="F46" s="17"/>
      <c r="G46" s="17"/>
      <c r="H46" s="17"/>
    </row>
  </sheetData>
  <mergeCells count="18">
    <mergeCell ref="A2:H2"/>
    <mergeCell ref="A38:C38"/>
    <mergeCell ref="E38:G38"/>
    <mergeCell ref="A39:C39"/>
    <mergeCell ref="E39:G39"/>
    <mergeCell ref="A40:C40"/>
    <mergeCell ref="E40:G40"/>
    <mergeCell ref="A41:C41"/>
    <mergeCell ref="E41:G41"/>
    <mergeCell ref="A42:C42"/>
    <mergeCell ref="E42:G42"/>
    <mergeCell ref="A43:C43"/>
    <mergeCell ref="E43:G43"/>
    <mergeCell ref="A44:C44"/>
    <mergeCell ref="E44:G44"/>
    <mergeCell ref="A45:C45"/>
    <mergeCell ref="E45:G45"/>
    <mergeCell ref="A46:H46"/>
  </mergeCells>
  <phoneticPr fontId="2" type="noConversion"/>
  <pageMargins left="0.70866141732283472" right="0.70866141732283472" top="0.94488188976377963" bottom="0.74803149606299213" header="0.31496062992125984" footer="0.31496062992125984"/>
  <pageSetup paperSize="9" scale="85" firstPageNumber="18" orientation="portrait" useFirstPageNumber="1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BreakPreview" zoomScaleNormal="100" zoomScaleSheetLayoutView="100" workbookViewId="0">
      <selection activeCell="L45" sqref="L45"/>
    </sheetView>
  </sheetViews>
  <sheetFormatPr defaultRowHeight="16.5"/>
  <cols>
    <col min="1" max="8" width="12.625" customWidth="1"/>
    <col min="10" max="11" width="9.625" bestFit="1" customWidth="1"/>
  </cols>
  <sheetData>
    <row r="1" spans="1:8">
      <c r="A1" s="1" t="s">
        <v>81</v>
      </c>
    </row>
    <row r="2" spans="1:8" ht="21">
      <c r="A2" s="20" t="s">
        <v>82</v>
      </c>
      <c r="B2" s="20"/>
      <c r="C2" s="20"/>
      <c r="D2" s="20"/>
      <c r="E2" s="20"/>
      <c r="F2" s="20"/>
      <c r="G2" s="20"/>
      <c r="H2" s="20"/>
    </row>
    <row r="37" spans="1:8" ht="17.25" thickBot="1">
      <c r="H37" s="1" t="s">
        <v>8</v>
      </c>
    </row>
    <row r="38" spans="1:8" ht="17.25" thickBot="1">
      <c r="A38" s="21" t="s">
        <v>54</v>
      </c>
      <c r="B38" s="22"/>
      <c r="C38" s="22"/>
      <c r="D38" s="12" t="s">
        <v>55</v>
      </c>
      <c r="E38" s="12" t="s">
        <v>56</v>
      </c>
      <c r="F38" s="12" t="s">
        <v>57</v>
      </c>
      <c r="G38" s="12" t="s">
        <v>58</v>
      </c>
      <c r="H38" s="4" t="s">
        <v>10</v>
      </c>
    </row>
    <row r="39" spans="1:8">
      <c r="A39" s="23" t="s">
        <v>89</v>
      </c>
      <c r="B39" s="24"/>
      <c r="C39" s="24"/>
      <c r="D39" s="6"/>
      <c r="E39" s="6"/>
      <c r="F39" s="6"/>
      <c r="G39" s="6"/>
      <c r="H39" s="8"/>
    </row>
    <row r="40" spans="1:8">
      <c r="A40" s="18" t="s">
        <v>90</v>
      </c>
      <c r="B40" s="19"/>
      <c r="C40" s="19"/>
      <c r="D40" s="5">
        <v>3296955</v>
      </c>
      <c r="E40" s="5">
        <v>3016385</v>
      </c>
      <c r="F40" s="5">
        <v>1664538</v>
      </c>
      <c r="G40" s="5">
        <v>2892191</v>
      </c>
      <c r="H40" s="9">
        <v>2773719</v>
      </c>
    </row>
    <row r="41" spans="1:8">
      <c r="A41" s="18" t="s">
        <v>91</v>
      </c>
      <c r="B41" s="19"/>
      <c r="C41" s="19"/>
      <c r="D41" s="5"/>
      <c r="E41" s="5">
        <v>356972</v>
      </c>
      <c r="F41" s="5">
        <v>143422</v>
      </c>
      <c r="G41" s="5">
        <v>59957</v>
      </c>
      <c r="H41" s="9"/>
    </row>
    <row r="42" spans="1:8">
      <c r="A42" s="18" t="s">
        <v>92</v>
      </c>
      <c r="B42" s="19"/>
      <c r="C42" s="19"/>
      <c r="D42" s="5"/>
      <c r="E42" s="5"/>
      <c r="F42" s="5"/>
      <c r="G42" s="5"/>
      <c r="H42" s="9"/>
    </row>
    <row r="43" spans="1:8">
      <c r="A43" s="18" t="s">
        <v>93</v>
      </c>
      <c r="B43" s="19"/>
      <c r="C43" s="19"/>
      <c r="D43" s="5">
        <v>3296955</v>
      </c>
      <c r="E43" s="5">
        <v>2659413</v>
      </c>
      <c r="F43" s="5">
        <v>1521116</v>
      </c>
      <c r="G43" s="5">
        <v>2832234</v>
      </c>
      <c r="H43" s="9">
        <v>2773719</v>
      </c>
    </row>
    <row r="44" spans="1:8">
      <c r="A44" s="18" t="s">
        <v>94</v>
      </c>
      <c r="B44" s="19"/>
      <c r="C44" s="19"/>
      <c r="D44" s="5"/>
      <c r="E44" s="5"/>
      <c r="F44" s="5"/>
      <c r="G44" s="5"/>
      <c r="H44" s="9"/>
    </row>
    <row r="45" spans="1:8">
      <c r="A45" s="18" t="s">
        <v>95</v>
      </c>
      <c r="B45" s="19"/>
      <c r="C45" s="19"/>
      <c r="D45" s="5"/>
      <c r="E45" s="5"/>
      <c r="F45" s="5"/>
      <c r="G45" s="5"/>
      <c r="H45" s="9"/>
    </row>
    <row r="46" spans="1:8">
      <c r="A46" s="18" t="s">
        <v>96</v>
      </c>
      <c r="B46" s="19"/>
      <c r="C46" s="19"/>
      <c r="D46" s="5">
        <v>4180529</v>
      </c>
      <c r="E46" s="5">
        <f>4353350+1</f>
        <v>4353351</v>
      </c>
      <c r="F46" s="5">
        <f>5644280+1</f>
        <v>5644281</v>
      </c>
      <c r="G46" s="5">
        <v>4220912</v>
      </c>
      <c r="H46" s="9">
        <f>3550584+2</f>
        <v>3550586</v>
      </c>
    </row>
    <row r="47" spans="1:8" ht="17.25" thickBot="1">
      <c r="A47" s="15" t="s">
        <v>20</v>
      </c>
      <c r="B47" s="16"/>
      <c r="C47" s="16"/>
      <c r="D47" s="7">
        <v>7477484</v>
      </c>
      <c r="E47" s="7">
        <f>7369735+1</f>
        <v>7369736</v>
      </c>
      <c r="F47" s="7">
        <f>7308818+1</f>
        <v>7308819</v>
      </c>
      <c r="G47" s="7">
        <v>7113103</v>
      </c>
      <c r="H47" s="10">
        <f>6324303+2</f>
        <v>6324305</v>
      </c>
    </row>
    <row r="48" spans="1:8" ht="33" customHeight="1">
      <c r="A48" s="17" t="s">
        <v>21</v>
      </c>
      <c r="B48" s="17"/>
      <c r="C48" s="17"/>
      <c r="D48" s="17"/>
      <c r="E48" s="17"/>
      <c r="F48" s="17"/>
      <c r="G48" s="17"/>
      <c r="H48" s="17"/>
    </row>
  </sheetData>
  <mergeCells count="12">
    <mergeCell ref="A43:C43"/>
    <mergeCell ref="A2:H2"/>
    <mergeCell ref="A38:C38"/>
    <mergeCell ref="A39:C39"/>
    <mergeCell ref="A40:C40"/>
    <mergeCell ref="A41:C41"/>
    <mergeCell ref="A42:C42"/>
    <mergeCell ref="A44:C44"/>
    <mergeCell ref="A45:C45"/>
    <mergeCell ref="A46:C46"/>
    <mergeCell ref="A47:C47"/>
    <mergeCell ref="A48:H48"/>
  </mergeCells>
  <phoneticPr fontId="2" type="noConversion"/>
  <pageMargins left="0.70866141732283472" right="0.70866141732283472" top="0.94488188976377963" bottom="0.74803149606299213" header="0.31496062992125984" footer="0.31496062992125984"/>
  <pageSetup paperSize="9" scale="85" firstPageNumber="19" orientation="portrait" useFirstPageNumber="1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H16" sqref="H16"/>
    </sheetView>
  </sheetViews>
  <sheetFormatPr defaultRowHeight="16.5"/>
  <cols>
    <col min="1" max="1" width="12.5" customWidth="1"/>
    <col min="2" max="6" width="10.5" bestFit="1" customWidth="1"/>
  </cols>
  <sheetData>
    <row r="1" spans="1:6">
      <c r="A1" t="s">
        <v>2</v>
      </c>
      <c r="B1">
        <v>2291672</v>
      </c>
    </row>
    <row r="2" spans="1:6">
      <c r="A2" t="s">
        <v>3</v>
      </c>
      <c r="B2">
        <v>2538595</v>
      </c>
    </row>
    <row r="3" spans="1:6">
      <c r="A3" t="s">
        <v>4</v>
      </c>
      <c r="B3">
        <v>44065</v>
      </c>
    </row>
    <row r="4" spans="1:6">
      <c r="A4" t="s">
        <v>5</v>
      </c>
      <c r="B4">
        <v>171379</v>
      </c>
    </row>
    <row r="5" spans="1:6">
      <c r="A5" t="s">
        <v>6</v>
      </c>
      <c r="B5">
        <v>4790011</v>
      </c>
    </row>
    <row r="6" spans="1:6">
      <c r="A6" t="s">
        <v>7</v>
      </c>
      <c r="B6">
        <v>255700</v>
      </c>
    </row>
    <row r="7" spans="1:6">
      <c r="A7" t="s">
        <v>24</v>
      </c>
      <c r="B7">
        <v>54013110</v>
      </c>
    </row>
    <row r="8" spans="1:6">
      <c r="A8" t="s">
        <v>25</v>
      </c>
      <c r="B8">
        <v>1174575</v>
      </c>
    </row>
    <row r="9" spans="1:6">
      <c r="A9" t="s">
        <v>26</v>
      </c>
      <c r="B9">
        <v>2548439</v>
      </c>
    </row>
    <row r="10" spans="1:6">
      <c r="A10" t="s">
        <v>27</v>
      </c>
      <c r="B10">
        <v>4745264</v>
      </c>
    </row>
    <row r="11" spans="1:6">
      <c r="A11" t="s">
        <v>28</v>
      </c>
      <c r="B11">
        <v>47795239</v>
      </c>
    </row>
    <row r="12" spans="1:6">
      <c r="A12" t="s">
        <v>29</v>
      </c>
      <c r="B12">
        <v>342878</v>
      </c>
    </row>
    <row r="13" spans="1:6">
      <c r="A13" t="s">
        <v>30</v>
      </c>
      <c r="B13">
        <v>3044936</v>
      </c>
    </row>
    <row r="14" spans="1:6">
      <c r="A14" t="s">
        <v>31</v>
      </c>
      <c r="B14">
        <v>387120</v>
      </c>
    </row>
    <row r="15" spans="1:6">
      <c r="A15" t="s">
        <v>32</v>
      </c>
      <c r="B15">
        <v>1420687</v>
      </c>
    </row>
    <row r="16" spans="1:6">
      <c r="B16" s="11" t="s">
        <v>47</v>
      </c>
      <c r="C16" s="11" t="s">
        <v>48</v>
      </c>
      <c r="D16" s="11" t="s">
        <v>49</v>
      </c>
      <c r="E16" s="11" t="s">
        <v>50</v>
      </c>
      <c r="F16" s="11" t="s">
        <v>51</v>
      </c>
    </row>
    <row r="17" spans="1:6">
      <c r="A17" t="s">
        <v>52</v>
      </c>
      <c r="B17" s="25">
        <v>45363436</v>
      </c>
      <c r="C17" s="25">
        <v>51131885</v>
      </c>
      <c r="D17" s="25">
        <v>54406153</v>
      </c>
      <c r="E17" s="25">
        <v>52784839</v>
      </c>
      <c r="F17" s="25">
        <v>57736124</v>
      </c>
    </row>
    <row r="18" spans="1:6">
      <c r="A18" t="s">
        <v>53</v>
      </c>
      <c r="B18" s="25">
        <v>44092114</v>
      </c>
      <c r="C18" s="25">
        <v>47955685</v>
      </c>
      <c r="D18" s="25">
        <v>51450684</v>
      </c>
      <c r="E18" s="25">
        <v>50915048</v>
      </c>
      <c r="F18" s="25">
        <v>56315437</v>
      </c>
    </row>
    <row r="19" spans="1:6">
      <c r="A19" t="s">
        <v>71</v>
      </c>
      <c r="B19" s="26">
        <v>2773719</v>
      </c>
      <c r="C19" s="26"/>
      <c r="D19" s="26"/>
      <c r="E19" s="26"/>
      <c r="F19" s="26"/>
    </row>
    <row r="20" spans="1:6">
      <c r="A20" t="s">
        <v>72</v>
      </c>
      <c r="B20" s="26">
        <f>3550584+2</f>
        <v>3550586</v>
      </c>
      <c r="C20" s="26"/>
      <c r="D20" s="26"/>
      <c r="E20" s="26"/>
      <c r="F20" s="26"/>
    </row>
    <row r="21" spans="1:6">
      <c r="A21" t="s">
        <v>73</v>
      </c>
      <c r="B21" s="26">
        <f>6324303+2</f>
        <v>6324305</v>
      </c>
      <c r="C21" s="26"/>
      <c r="D21" s="26"/>
      <c r="E21" s="26"/>
      <c r="F21" s="26"/>
    </row>
    <row r="22" spans="1:6">
      <c r="B22" s="27" t="s">
        <v>47</v>
      </c>
      <c r="C22" s="27" t="s">
        <v>48</v>
      </c>
      <c r="D22" s="27" t="s">
        <v>49</v>
      </c>
      <c r="E22" s="27" t="s">
        <v>50</v>
      </c>
      <c r="F22" s="27" t="s">
        <v>51</v>
      </c>
    </row>
    <row r="23" spans="1:6">
      <c r="A23" t="s">
        <v>83</v>
      </c>
      <c r="B23" s="25">
        <v>0</v>
      </c>
      <c r="C23" s="25">
        <v>356972</v>
      </c>
      <c r="D23" s="25">
        <v>143422</v>
      </c>
      <c r="E23" s="25">
        <v>59957</v>
      </c>
      <c r="F23" s="25">
        <v>0</v>
      </c>
    </row>
    <row r="24" spans="1:6">
      <c r="A24" t="s">
        <v>84</v>
      </c>
      <c r="B24" s="25">
        <v>0</v>
      </c>
      <c r="C24" s="25">
        <v>0</v>
      </c>
      <c r="D24" s="25">
        <v>0</v>
      </c>
      <c r="E24" s="25">
        <v>0</v>
      </c>
      <c r="F24" s="25">
        <v>0</v>
      </c>
    </row>
    <row r="25" spans="1:6">
      <c r="A25" t="s">
        <v>85</v>
      </c>
      <c r="B25" s="25">
        <v>3296955</v>
      </c>
      <c r="C25" s="25">
        <v>2659413</v>
      </c>
      <c r="D25" s="25">
        <v>1521116</v>
      </c>
      <c r="E25" s="25">
        <v>2832234</v>
      </c>
      <c r="F25" s="25">
        <v>2773719</v>
      </c>
    </row>
    <row r="26" spans="1:6">
      <c r="A26" t="s">
        <v>86</v>
      </c>
      <c r="B26" s="25">
        <v>0</v>
      </c>
      <c r="C26" s="25">
        <v>0</v>
      </c>
      <c r="D26" s="25">
        <v>0</v>
      </c>
      <c r="E26" s="25">
        <v>0</v>
      </c>
      <c r="F26" s="25">
        <v>0</v>
      </c>
    </row>
    <row r="27" spans="1:6">
      <c r="A27" t="s">
        <v>87</v>
      </c>
      <c r="B27" s="25">
        <v>0</v>
      </c>
      <c r="C27" s="25">
        <v>0</v>
      </c>
      <c r="D27" s="25">
        <v>0</v>
      </c>
      <c r="E27" s="25">
        <v>0</v>
      </c>
      <c r="F27" s="25">
        <v>0</v>
      </c>
    </row>
    <row r="28" spans="1:6">
      <c r="A28" t="s">
        <v>88</v>
      </c>
      <c r="B28" s="25">
        <v>4180529</v>
      </c>
      <c r="C28" s="25">
        <f>4353350+1</f>
        <v>4353351</v>
      </c>
      <c r="D28" s="25">
        <f>5644280+1</f>
        <v>5644281</v>
      </c>
      <c r="E28" s="25">
        <v>4220912</v>
      </c>
      <c r="F28" s="25">
        <f>3550584+2</f>
        <v>3550586</v>
      </c>
    </row>
  </sheetData>
  <phoneticPr fontId="2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已命名的範圍</vt:lpstr>
      </vt:variant>
      <vt:variant>
        <vt:i4>5</vt:i4>
      </vt:variant>
    </vt:vector>
  </HeadingPairs>
  <TitlesOfParts>
    <vt:vector size="11" baseType="lpstr">
      <vt:lpstr>FA</vt:lpstr>
      <vt:lpstr>114收支</vt:lpstr>
      <vt:lpstr>5年收支</vt:lpstr>
      <vt:lpstr>賸餘分配</vt:lpstr>
      <vt:lpstr>5年賸餘分配</vt:lpstr>
      <vt:lpstr>資料來源</vt:lpstr>
      <vt:lpstr>'114收支'!Print_Area</vt:lpstr>
      <vt:lpstr>'5年收支'!Print_Area</vt:lpstr>
      <vt:lpstr>'5年賸餘分配'!Print_Area</vt:lpstr>
      <vt:lpstr>FA!Print_Area</vt:lpstr>
      <vt:lpstr>賸餘分配!Print_Area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kennywang</dc:creator>
  <cp:lastModifiedBy>吳欣頻-總院-主計室</cp:lastModifiedBy>
  <cp:lastPrinted>2024-08-19T12:01:19Z</cp:lastPrinted>
  <dcterms:created xsi:type="dcterms:W3CDTF">2014-05-05T08:59:18Z</dcterms:created>
  <dcterms:modified xsi:type="dcterms:W3CDTF">2024-08-22T07:20:30Z</dcterms:modified>
</cp:coreProperties>
</file>